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"/>
    </mc:Choice>
  </mc:AlternateContent>
  <bookViews>
    <workbookView xWindow="0" yWindow="0" windowWidth="28800" windowHeight="13110"/>
  </bookViews>
  <sheets>
    <sheet name="suissemelio Rating" sheetId="1" r:id="rId1"/>
  </sheets>
  <definedNames>
    <definedName name="BudgetDetails">'suissemelio Rating'!$H$46:$I$56</definedName>
    <definedName name="_xlnm.Print_Area" localSheetId="0">'suissemelio Rating'!$A$1:$I$92</definedName>
    <definedName name="_xlnm.Print_Titles" localSheetId="0">'suissemelio Rating'!$A:$A,'suissemelio Rating'!$3:$5</definedName>
    <definedName name="Z_1B60E3F4_D81F_4E84_BEC0_818EF9246675_.wvu.Cols" localSheetId="0" hidden="1">'suissemelio Rating'!$B:$G</definedName>
    <definedName name="Z_1B60E3F4_D81F_4E84_BEC0_818EF9246675_.wvu.PrintArea" localSheetId="0" hidden="1">'suissemelio Rating'!$A$1:$I$87</definedName>
    <definedName name="Z_1B60E3F4_D81F_4E84_BEC0_818EF9246675_.wvu.PrintTitles" localSheetId="0" hidden="1">'suissemelio Rating'!$A:$A,'suissemelio Rating'!$3:$5</definedName>
    <definedName name="Z_1B60E3F4_D81F_4E84_BEC0_818EF9246675_.wvu.Rows" localSheetId="0" hidden="1">'suissemelio Rating'!$6:$44,'suissemelio Rating'!$57:$87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5" i="1" l="1"/>
  <c r="H21" i="1"/>
  <c r="H20" i="1"/>
  <c r="H19" i="1"/>
  <c r="H18" i="1"/>
  <c r="H14" i="1"/>
  <c r="H13" i="1"/>
  <c r="H12" i="1"/>
  <c r="H11" i="1"/>
  <c r="H9" i="1"/>
  <c r="H8" i="1"/>
  <c r="H7" i="1"/>
  <c r="F21" i="1"/>
  <c r="F20" i="1"/>
  <c r="F19" i="1"/>
  <c r="F18" i="1"/>
  <c r="F14" i="1"/>
  <c r="F13" i="1"/>
  <c r="F12" i="1"/>
  <c r="F11" i="1"/>
  <c r="F8" i="1"/>
  <c r="F9" i="1"/>
  <c r="F7" i="1"/>
  <c r="D19" i="1"/>
  <c r="D20" i="1"/>
  <c r="D21" i="1"/>
  <c r="D18" i="1"/>
  <c r="D12" i="1"/>
  <c r="D13" i="1"/>
  <c r="D14" i="1"/>
  <c r="D11" i="1"/>
  <c r="D8" i="1"/>
  <c r="D9" i="1"/>
  <c r="D7" i="1"/>
  <c r="D35" i="1" l="1"/>
  <c r="I82" i="1"/>
  <c r="G82" i="1"/>
  <c r="E82" i="1"/>
  <c r="C82" i="1"/>
  <c r="I81" i="1"/>
  <c r="G81" i="1"/>
  <c r="E81" i="1"/>
  <c r="C81" i="1"/>
  <c r="I80" i="1"/>
  <c r="G80" i="1"/>
  <c r="E80" i="1"/>
  <c r="C80" i="1"/>
  <c r="I79" i="1"/>
  <c r="G79" i="1"/>
  <c r="E79" i="1"/>
  <c r="C79" i="1"/>
  <c r="I78" i="1"/>
  <c r="G78" i="1"/>
  <c r="E78" i="1"/>
  <c r="C78" i="1"/>
  <c r="I77" i="1"/>
  <c r="G77" i="1"/>
  <c r="E77" i="1"/>
  <c r="C77" i="1"/>
  <c r="I76" i="1"/>
  <c r="G76" i="1"/>
  <c r="E76" i="1"/>
  <c r="C76" i="1"/>
  <c r="I75" i="1"/>
  <c r="H83" i="1" s="1"/>
  <c r="G75" i="1"/>
  <c r="F83" i="1" s="1"/>
  <c r="E75" i="1"/>
  <c r="D83" i="1" s="1"/>
  <c r="H57" i="1"/>
  <c r="F57" i="1"/>
  <c r="F59" i="1" s="1"/>
  <c r="D57" i="1"/>
  <c r="D59" i="1" s="1"/>
  <c r="E57" i="1" s="1"/>
  <c r="B57" i="1"/>
  <c r="I55" i="1"/>
  <c r="G55" i="1"/>
  <c r="E55" i="1"/>
  <c r="C55" i="1"/>
  <c r="I54" i="1"/>
  <c r="G54" i="1"/>
  <c r="E54" i="1"/>
  <c r="C54" i="1"/>
  <c r="I53" i="1"/>
  <c r="G53" i="1"/>
  <c r="E53" i="1"/>
  <c r="C53" i="1"/>
  <c r="I52" i="1"/>
  <c r="G52" i="1"/>
  <c r="E52" i="1"/>
  <c r="C52" i="1"/>
  <c r="I51" i="1"/>
  <c r="G51" i="1"/>
  <c r="E51" i="1"/>
  <c r="C51" i="1"/>
  <c r="I50" i="1"/>
  <c r="G50" i="1"/>
  <c r="E50" i="1"/>
  <c r="C50" i="1"/>
  <c r="I49" i="1"/>
  <c r="G49" i="1"/>
  <c r="E49" i="1"/>
  <c r="C49" i="1"/>
  <c r="I47" i="1"/>
  <c r="G47" i="1"/>
  <c r="E47" i="1"/>
  <c r="C47" i="1"/>
  <c r="I46" i="1"/>
  <c r="G46" i="1"/>
  <c r="E46" i="1"/>
  <c r="C46" i="1"/>
  <c r="H42" i="1"/>
  <c r="F42" i="1"/>
  <c r="D42" i="1"/>
  <c r="B42" i="1"/>
  <c r="H35" i="1"/>
  <c r="F35" i="1"/>
  <c r="B35" i="1"/>
  <c r="H30" i="1"/>
  <c r="F30" i="1"/>
  <c r="D30" i="1"/>
  <c r="B30" i="1"/>
  <c r="H23" i="1"/>
  <c r="F23" i="1"/>
  <c r="D23" i="1"/>
  <c r="B22" i="1"/>
  <c r="B23" i="1" s="1"/>
  <c r="H15" i="1"/>
  <c r="F15" i="1"/>
  <c r="D15" i="1"/>
  <c r="B15" i="1"/>
  <c r="H10" i="1"/>
  <c r="F10" i="1"/>
  <c r="F16" i="1" s="1"/>
  <c r="D10" i="1"/>
  <c r="B10" i="1"/>
  <c r="H59" i="1" l="1"/>
  <c r="H61" i="1" s="1"/>
  <c r="B83" i="1"/>
  <c r="E72" i="1"/>
  <c r="B72" i="1"/>
  <c r="C72" i="1" s="1"/>
  <c r="B73" i="1"/>
  <c r="I58" i="1"/>
  <c r="H72" i="1"/>
  <c r="I72" i="1" s="1"/>
  <c r="H73" i="1"/>
  <c r="I73" i="1" s="1"/>
  <c r="F73" i="1"/>
  <c r="G73" i="1" s="1"/>
  <c r="F72" i="1"/>
  <c r="G72" i="1" s="1"/>
  <c r="D73" i="1"/>
  <c r="E73" i="1" s="1"/>
  <c r="F24" i="1"/>
  <c r="G24" i="1" s="1"/>
  <c r="G16" i="1"/>
  <c r="G15" i="1"/>
  <c r="B36" i="1"/>
  <c r="F61" i="1"/>
  <c r="G58" i="1"/>
  <c r="G59" i="1"/>
  <c r="G10" i="1"/>
  <c r="B16" i="1"/>
  <c r="C10" i="1" s="1"/>
  <c r="G23" i="1"/>
  <c r="G57" i="1"/>
  <c r="F36" i="1"/>
  <c r="F71" i="1" s="1"/>
  <c r="G71" i="1" s="1"/>
  <c r="B59" i="1"/>
  <c r="D61" i="1"/>
  <c r="D64" i="1" s="1"/>
  <c r="E58" i="1"/>
  <c r="E59" i="1"/>
  <c r="D16" i="1"/>
  <c r="E10" i="1" s="1"/>
  <c r="H16" i="1"/>
  <c r="D36" i="1"/>
  <c r="D71" i="1" s="1"/>
  <c r="E71" i="1" s="1"/>
  <c r="H36" i="1"/>
  <c r="H71" i="1" s="1"/>
  <c r="I71" i="1" s="1"/>
  <c r="C35" i="1" l="1"/>
  <c r="B71" i="1"/>
  <c r="C71" i="1" s="1"/>
  <c r="I57" i="1"/>
  <c r="I59" i="1"/>
  <c r="H64" i="1"/>
  <c r="H69" i="1" s="1"/>
  <c r="I69" i="1" s="1"/>
  <c r="H63" i="1"/>
  <c r="D69" i="1"/>
  <c r="E69" i="1" s="1"/>
  <c r="D74" i="1" s="1"/>
  <c r="C42" i="1"/>
  <c r="C36" i="1"/>
  <c r="G30" i="1"/>
  <c r="C73" i="1"/>
  <c r="I15" i="1"/>
  <c r="H70" i="1"/>
  <c r="I70" i="1" s="1"/>
  <c r="H74" i="1" s="1"/>
  <c r="D70" i="1"/>
  <c r="E70" i="1" s="1"/>
  <c r="C59" i="1"/>
  <c r="B61" i="1"/>
  <c r="C58" i="1"/>
  <c r="H43" i="1"/>
  <c r="I36" i="1"/>
  <c r="I35" i="1"/>
  <c r="I42" i="1"/>
  <c r="I30" i="1"/>
  <c r="H24" i="1"/>
  <c r="I24" i="1" s="1"/>
  <c r="I16" i="1"/>
  <c r="I23" i="1"/>
  <c r="C57" i="1"/>
  <c r="C16" i="1"/>
  <c r="B24" i="1"/>
  <c r="C24" i="1" s="1"/>
  <c r="C15" i="1"/>
  <c r="D43" i="1"/>
  <c r="E43" i="1" s="1"/>
  <c r="E42" i="1"/>
  <c r="E30" i="1"/>
  <c r="E36" i="1"/>
  <c r="E35" i="1"/>
  <c r="D24" i="1"/>
  <c r="E24" i="1" s="1"/>
  <c r="E16" i="1"/>
  <c r="E23" i="1"/>
  <c r="D63" i="1"/>
  <c r="G36" i="1"/>
  <c r="F43" i="1"/>
  <c r="G43" i="1" s="1"/>
  <c r="E15" i="1"/>
  <c r="B43" i="1"/>
  <c r="C43" i="1" s="1"/>
  <c r="I64" i="1"/>
  <c r="I10" i="1"/>
  <c r="G42" i="1"/>
  <c r="G35" i="1"/>
  <c r="F64" i="1"/>
  <c r="F63" i="1"/>
  <c r="C30" i="1"/>
  <c r="C23" i="1"/>
  <c r="H67" i="1" l="1"/>
  <c r="I67" i="1" s="1"/>
  <c r="C63" i="1"/>
  <c r="C62" i="1" s="1"/>
  <c r="H85" i="1"/>
  <c r="H86" i="1" s="1"/>
  <c r="H87" i="1" s="1"/>
  <c r="I63" i="1"/>
  <c r="I62" i="1" s="1"/>
  <c r="I43" i="1"/>
  <c r="F69" i="1"/>
  <c r="G69" i="1" s="1"/>
  <c r="F70" i="1"/>
  <c r="G70" i="1" s="1"/>
  <c r="G63" i="1"/>
  <c r="G62" i="1" s="1"/>
  <c r="E63" i="1"/>
  <c r="E62" i="1" s="1"/>
  <c r="G64" i="1"/>
  <c r="F67" i="1"/>
  <c r="G67" i="1" s="1"/>
  <c r="D67" i="1"/>
  <c r="E67" i="1" s="1"/>
  <c r="E64" i="1"/>
  <c r="B64" i="1"/>
  <c r="B63" i="1"/>
  <c r="F74" i="1" l="1"/>
  <c r="F85" i="1" s="1"/>
  <c r="F86" i="1" s="1"/>
  <c r="F87" i="1" s="1"/>
  <c r="B69" i="1"/>
  <c r="B67" i="1"/>
  <c r="C67" i="1" s="1"/>
  <c r="B70" i="1"/>
  <c r="C64" i="1"/>
  <c r="C69" i="1" l="1"/>
  <c r="C70" i="1"/>
  <c r="D85" i="1"/>
  <c r="D86" i="1" l="1"/>
  <c r="D87" i="1" s="1"/>
  <c r="B74" i="1"/>
  <c r="B90" i="1" s="1"/>
  <c r="B85" i="1" l="1"/>
  <c r="B86" i="1" s="1"/>
  <c r="B87" i="1" s="1"/>
  <c r="B91" i="1"/>
  <c r="B92" i="1" s="1"/>
</calcChain>
</file>

<file path=xl/comments1.xml><?xml version="1.0" encoding="utf-8"?>
<comments xmlns="http://schemas.openxmlformats.org/spreadsheetml/2006/main">
  <authors>
    <author>stl</author>
  </authors>
  <commentList>
    <comment ref="B75" authorId="0" shapeId="0">
      <text>
        <r>
          <rPr>
            <sz val="9"/>
            <color indexed="81"/>
            <rFont val="Segoe UI"/>
            <family val="2"/>
          </rPr>
          <t>Oui = 1
Non = 0</t>
        </r>
      </text>
    </comment>
  </commentList>
</comments>
</file>

<file path=xl/sharedStrings.xml><?xml version="1.0" encoding="utf-8"?>
<sst xmlns="http://schemas.openxmlformats.org/spreadsheetml/2006/main" count="83" uniqueCount="66">
  <si>
    <t>Budget</t>
  </si>
  <si>
    <t>Langfr. Fremdkapital</t>
  </si>
  <si>
    <t>&lt;Nom, Prénom, Commune&gt;</t>
  </si>
  <si>
    <t>Comptabilité</t>
  </si>
  <si>
    <t>Score moyen</t>
  </si>
  <si>
    <t>Notation financière</t>
  </si>
  <si>
    <t>1 = mauvaise
6 = très bonne</t>
  </si>
  <si>
    <t>Classe de risque</t>
  </si>
  <si>
    <t>Score (bonité)</t>
  </si>
  <si>
    <t>Appréciation qualitative</t>
  </si>
  <si>
    <t>Score</t>
  </si>
  <si>
    <t>Exploitation bien en main ?</t>
  </si>
  <si>
    <t>Bonne vision d'avenir ?</t>
  </si>
  <si>
    <t>Instruments appropriés ?</t>
  </si>
  <si>
    <t>Pas de besoins d'invest. ?</t>
  </si>
  <si>
    <t>Assurances en ordre ?</t>
  </si>
  <si>
    <t>Orienté sur les marchés ?</t>
  </si>
  <si>
    <t>Grandeur &gt; moyenne ?</t>
  </si>
  <si>
    <t>Main d'oeuvre suffisante ?</t>
  </si>
  <si>
    <t>CF / Prestation totale</t>
  </si>
  <si>
    <t>Couleur de la lampe</t>
  </si>
  <si>
    <r>
      <t xml:space="preserve">Calcul de la notation financière pour l'appréciation de la gestion performante de l'expl. </t>
    </r>
    <r>
      <rPr>
        <sz val="10"/>
        <color theme="1"/>
        <rFont val="Arial"/>
        <family val="2"/>
      </rPr>
      <t>(art. 4, al. 2 OAS)</t>
    </r>
  </si>
  <si>
    <t>Liquidités</t>
  </si>
  <si>
    <t>Débiteurs + AT</t>
  </si>
  <si>
    <t>Actifs circulants</t>
  </si>
  <si>
    <t>Stocks et av. de culture</t>
  </si>
  <si>
    <t>Actif animal</t>
  </si>
  <si>
    <t>Mobilier</t>
  </si>
  <si>
    <t>Immobilier</t>
  </si>
  <si>
    <t>Immobilisations</t>
  </si>
  <si>
    <t>Actifs</t>
  </si>
  <si>
    <t>Capital étranger à c. terme</t>
  </si>
  <si>
    <t>Hypothèques</t>
  </si>
  <si>
    <t>CI + AEP</t>
  </si>
  <si>
    <t>Autres immobilisations</t>
  </si>
  <si>
    <t>Autres capitaux étrangers</t>
  </si>
  <si>
    <t>Capital étranger</t>
  </si>
  <si>
    <t>Capital propre</t>
  </si>
  <si>
    <t>Prestation totale</t>
  </si>
  <si>
    <t>Paiements directs</t>
  </si>
  <si>
    <t>Coûts spécifiques</t>
  </si>
  <si>
    <t>Bât., inst., am. foncières</t>
  </si>
  <si>
    <t>Locations et fermages</t>
  </si>
  <si>
    <t>Charges financières</t>
  </si>
  <si>
    <t>Amortissements</t>
  </si>
  <si>
    <t>Autres charges de struct.</t>
  </si>
  <si>
    <t>Revenu agricole</t>
  </si>
  <si>
    <t>Revenu extra-agricole</t>
  </si>
  <si>
    <t>Revenu total</t>
  </si>
  <si>
    <t>Consommation privée</t>
  </si>
  <si>
    <t>Formation de f. propres</t>
  </si>
  <si>
    <t>Mouvements financiers avec le compte privé</t>
  </si>
  <si>
    <t>Modification des f. propres</t>
  </si>
  <si>
    <t>Cash-flow</t>
  </si>
  <si>
    <t>Remb. des dettes</t>
  </si>
  <si>
    <t>Réserves nécessaires</t>
  </si>
  <si>
    <t>Main-d'œuvre</t>
  </si>
  <si>
    <t>AC nets / Prestation totale</t>
  </si>
  <si>
    <t>TNG / Prestation totale</t>
  </si>
  <si>
    <t>Cap. étr. / Bilan</t>
  </si>
  <si>
    <t>Cap. étr. à long terme / CF</t>
  </si>
  <si>
    <t>Liquidités disponibles</t>
  </si>
  <si>
    <t>Bilan à l'ouverture</t>
  </si>
  <si>
    <t>Bilan à la fermeture</t>
  </si>
  <si>
    <t>Compte de résultats</t>
  </si>
  <si>
    <t>Débiteurs + actifs trans.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</si>
</sst>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2" borderId="0" xfId="1" applyNumberFormat="1" applyFont="1" applyFill="1" applyProtection="1">
      <protection locked="0"/>
    </xf>
    <xf numFmtId="164" fontId="2" fillId="2" borderId="0" xfId="1" applyNumberFormat="1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Protection="1"/>
    <xf numFmtId="1" fontId="4" fillId="0" borderId="0" xfId="0" applyNumberFormat="1" applyFont="1" applyAlignment="1" applyProtection="1">
      <alignment horizontal="center"/>
    </xf>
    <xf numFmtId="164" fontId="2" fillId="0" borderId="0" xfId="1" applyNumberFormat="1" applyFont="1" applyProtection="1"/>
    <xf numFmtId="9" fontId="4" fillId="0" borderId="0" xfId="2" applyFont="1" applyAlignment="1" applyProtection="1">
      <alignment horizontal="center"/>
    </xf>
    <xf numFmtId="0" fontId="0" fillId="0" borderId="0" xfId="0" applyFont="1" applyProtection="1"/>
    <xf numFmtId="164" fontId="1" fillId="0" borderId="0" xfId="1" applyNumberFormat="1" applyFont="1" applyProtection="1"/>
    <xf numFmtId="164" fontId="0" fillId="0" borderId="0" xfId="1" applyNumberFormat="1" applyFont="1" applyProtection="1"/>
    <xf numFmtId="164" fontId="0" fillId="0" borderId="0" xfId="1" applyNumberFormat="1" applyFont="1" applyFill="1" applyProtection="1"/>
    <xf numFmtId="9" fontId="5" fillId="0" borderId="0" xfId="2" applyFont="1" applyAlignment="1" applyProtection="1">
      <alignment horizontal="center"/>
    </xf>
    <xf numFmtId="1" fontId="0" fillId="0" borderId="0" xfId="0" applyNumberFormat="1" applyProtection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43" fontId="0" fillId="0" borderId="0" xfId="1" applyFont="1" applyAlignment="1" applyProtection="1">
      <alignment horizontal="center"/>
    </xf>
    <xf numFmtId="0" fontId="0" fillId="0" borderId="0" xfId="0" applyFill="1" applyProtection="1"/>
    <xf numFmtId="43" fontId="0" fillId="0" borderId="0" xfId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" fontId="4" fillId="0" borderId="0" xfId="0" applyNumberFormat="1" applyFont="1" applyAlignment="1" applyProtection="1">
      <alignment horizontal="center"/>
    </xf>
    <xf numFmtId="1" fontId="1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vertical="top" wrapText="1"/>
    </xf>
    <xf numFmtId="0" fontId="2" fillId="0" borderId="6" xfId="0" applyFont="1" applyBorder="1" applyProtection="1"/>
    <xf numFmtId="0" fontId="0" fillId="0" borderId="7" xfId="0" applyBorder="1" applyProtection="1"/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1" xfId="0" applyBorder="1" applyProtection="1"/>
    <xf numFmtId="1" fontId="0" fillId="0" borderId="0" xfId="0" applyNumberForma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4" fillId="0" borderId="2" xfId="0" applyFont="1" applyBorder="1" applyAlignment="1" applyProtection="1">
      <alignment horizontal="center"/>
    </xf>
    <xf numFmtId="1" fontId="3" fillId="0" borderId="0" xfId="1" applyNumberFormat="1" applyFont="1" applyBorder="1" applyAlignment="1" applyProtection="1">
      <alignment horizontal="center"/>
    </xf>
    <xf numFmtId="1" fontId="3" fillId="0" borderId="0" xfId="1" applyNumberFormat="1" applyFont="1" applyBorder="1" applyAlignment="1" applyProtection="1"/>
    <xf numFmtId="0" fontId="0" fillId="0" borderId="3" xfId="0" applyBorder="1" applyProtection="1"/>
    <xf numFmtId="1" fontId="3" fillId="0" borderId="4" xfId="1" applyNumberFormat="1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0" fillId="0" borderId="4" xfId="0" applyBorder="1" applyProtection="1"/>
    <xf numFmtId="0" fontId="4" fillId="0" borderId="5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1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</xf>
    <xf numFmtId="1" fontId="1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J92"/>
  <sheetViews>
    <sheetView tabSelected="1" zoomScaleNormal="100" workbookViewId="0">
      <pane ySplit="5" topLeftCell="A6" activePane="bottomLeft" state="frozen"/>
      <selection pane="bottomLeft" sqref="A1:I1"/>
    </sheetView>
  </sheetViews>
  <sheetFormatPr baseColWidth="10" defaultRowHeight="14.25" outlineLevelRow="1" x14ac:dyDescent="0.2"/>
  <cols>
    <col min="1" max="1" width="22.25" style="6" customWidth="1"/>
    <col min="2" max="2" width="11" style="6" customWidth="1"/>
    <col min="3" max="3" width="6.875" style="9" customWidth="1"/>
    <col min="4" max="4" width="11" style="6" customWidth="1"/>
    <col min="5" max="5" width="6.875" style="9" customWidth="1"/>
    <col min="6" max="6" width="11" style="6" customWidth="1"/>
    <col min="7" max="7" width="6.875" style="9" customWidth="1"/>
    <col min="8" max="8" width="11" style="6" customWidth="1"/>
    <col min="9" max="9" width="6.875" style="9" customWidth="1"/>
    <col min="10" max="16384" width="11" style="6"/>
  </cols>
  <sheetData>
    <row r="1" spans="1:9" ht="18" x14ac:dyDescent="0.25">
      <c r="A1" s="49" t="s">
        <v>2</v>
      </c>
      <c r="B1" s="49"/>
      <c r="C1" s="49"/>
      <c r="D1" s="49"/>
      <c r="E1" s="49"/>
      <c r="F1" s="49"/>
      <c r="G1" s="49"/>
      <c r="H1" s="49"/>
      <c r="I1" s="49"/>
    </row>
    <row r="3" spans="1:9" s="7" customFormat="1" ht="15" x14ac:dyDescent="0.25">
      <c r="B3" s="1">
        <v>2015</v>
      </c>
      <c r="C3" s="8"/>
      <c r="D3" s="1">
        <v>2016</v>
      </c>
      <c r="E3" s="8"/>
      <c r="F3" s="1">
        <v>2017</v>
      </c>
      <c r="G3" s="8"/>
      <c r="H3" s="1">
        <v>2018</v>
      </c>
      <c r="I3" s="8"/>
    </row>
    <row r="4" spans="1:9" x14ac:dyDescent="0.2">
      <c r="B4" s="2" t="s">
        <v>3</v>
      </c>
      <c r="D4" s="2" t="s">
        <v>3</v>
      </c>
      <c r="F4" s="2" t="s">
        <v>3</v>
      </c>
      <c r="H4" s="2" t="s">
        <v>0</v>
      </c>
    </row>
    <row r="5" spans="1:9" x14ac:dyDescent="0.2">
      <c r="B5" s="2"/>
      <c r="D5" s="2"/>
      <c r="F5" s="2"/>
      <c r="H5" s="2"/>
    </row>
    <row r="6" spans="1:9" ht="15" outlineLevel="1" x14ac:dyDescent="0.25">
      <c r="A6" s="10" t="s">
        <v>62</v>
      </c>
    </row>
    <row r="7" spans="1:9" outlineLevel="1" x14ac:dyDescent="0.2">
      <c r="A7" s="6" t="s">
        <v>22</v>
      </c>
      <c r="B7" s="3"/>
      <c r="C7" s="11"/>
      <c r="D7" s="3">
        <f>B27</f>
        <v>0</v>
      </c>
      <c r="E7" s="11"/>
      <c r="F7" s="3">
        <f>D27</f>
        <v>0</v>
      </c>
      <c r="G7" s="11"/>
      <c r="H7" s="3">
        <f>F27</f>
        <v>0</v>
      </c>
      <c r="I7" s="11"/>
    </row>
    <row r="8" spans="1:9" outlineLevel="1" x14ac:dyDescent="0.2">
      <c r="A8" s="6" t="s">
        <v>65</v>
      </c>
      <c r="B8" s="3"/>
      <c r="C8" s="11"/>
      <c r="D8" s="3">
        <f t="shared" ref="D8:H9" si="0">B28</f>
        <v>0</v>
      </c>
      <c r="E8" s="11"/>
      <c r="F8" s="3">
        <f>D28</f>
        <v>0</v>
      </c>
      <c r="G8" s="11"/>
      <c r="H8" s="3">
        <f>F28</f>
        <v>0</v>
      </c>
      <c r="I8" s="11"/>
    </row>
    <row r="9" spans="1:9" outlineLevel="1" x14ac:dyDescent="0.2">
      <c r="A9" s="6" t="s">
        <v>25</v>
      </c>
      <c r="B9" s="3"/>
      <c r="C9" s="11"/>
      <c r="D9" s="3">
        <f t="shared" si="0"/>
        <v>0</v>
      </c>
      <c r="E9" s="11"/>
      <c r="F9" s="3">
        <f t="shared" si="0"/>
        <v>0</v>
      </c>
      <c r="G9" s="11"/>
      <c r="H9" s="3">
        <f t="shared" si="0"/>
        <v>0</v>
      </c>
      <c r="I9" s="11"/>
    </row>
    <row r="10" spans="1:9" s="7" customFormat="1" ht="15" outlineLevel="1" x14ac:dyDescent="0.25">
      <c r="A10" s="7" t="s">
        <v>24</v>
      </c>
      <c r="B10" s="12">
        <f>SUM(B7:B9)</f>
        <v>0</v>
      </c>
      <c r="C10" s="13" t="e">
        <f>B10/B16</f>
        <v>#DIV/0!</v>
      </c>
      <c r="D10" s="12">
        <f>SUM(D7:D9)</f>
        <v>0</v>
      </c>
      <c r="E10" s="13" t="e">
        <f>D10/D16</f>
        <v>#DIV/0!</v>
      </c>
      <c r="F10" s="12">
        <f>SUM(F7:F9)</f>
        <v>0</v>
      </c>
      <c r="G10" s="13" t="e">
        <f>F10/F16</f>
        <v>#DIV/0!</v>
      </c>
      <c r="H10" s="12">
        <f>SUM(H7:H9)</f>
        <v>0</v>
      </c>
      <c r="I10" s="13" t="e">
        <f>H10/H16</f>
        <v>#DIV/0!</v>
      </c>
    </row>
    <row r="11" spans="1:9" outlineLevel="1" x14ac:dyDescent="0.2">
      <c r="A11" s="6" t="s">
        <v>26</v>
      </c>
      <c r="B11" s="3"/>
      <c r="C11" s="11"/>
      <c r="D11" s="3">
        <f>B31</f>
        <v>0</v>
      </c>
      <c r="E11" s="11"/>
      <c r="F11" s="3">
        <f>D31</f>
        <v>0</v>
      </c>
      <c r="G11" s="11"/>
      <c r="H11" s="3">
        <f>F31</f>
        <v>0</v>
      </c>
      <c r="I11" s="11"/>
    </row>
    <row r="12" spans="1:9" outlineLevel="1" x14ac:dyDescent="0.2">
      <c r="A12" s="6" t="s">
        <v>27</v>
      </c>
      <c r="B12" s="3"/>
      <c r="C12" s="11"/>
      <c r="D12" s="3">
        <f t="shared" ref="D12:H14" si="1">B32</f>
        <v>0</v>
      </c>
      <c r="E12" s="11"/>
      <c r="F12" s="3">
        <f t="shared" si="1"/>
        <v>0</v>
      </c>
      <c r="G12" s="11"/>
      <c r="H12" s="3">
        <f t="shared" si="1"/>
        <v>0</v>
      </c>
      <c r="I12" s="11"/>
    </row>
    <row r="13" spans="1:9" outlineLevel="1" x14ac:dyDescent="0.2">
      <c r="A13" s="6" t="s">
        <v>28</v>
      </c>
      <c r="B13" s="3"/>
      <c r="C13" s="11"/>
      <c r="D13" s="3">
        <f t="shared" si="1"/>
        <v>0</v>
      </c>
      <c r="E13" s="11"/>
      <c r="F13" s="3">
        <f t="shared" si="1"/>
        <v>0</v>
      </c>
      <c r="G13" s="11"/>
      <c r="H13" s="3">
        <f t="shared" si="1"/>
        <v>0</v>
      </c>
      <c r="I13" s="11"/>
    </row>
    <row r="14" spans="1:9" outlineLevel="1" x14ac:dyDescent="0.2">
      <c r="A14" s="6" t="s">
        <v>34</v>
      </c>
      <c r="B14" s="3"/>
      <c r="C14" s="11"/>
      <c r="D14" s="3">
        <f t="shared" si="1"/>
        <v>0</v>
      </c>
      <c r="E14" s="11"/>
      <c r="F14" s="3">
        <f t="shared" si="1"/>
        <v>0</v>
      </c>
      <c r="G14" s="11"/>
      <c r="H14" s="3">
        <f t="shared" si="1"/>
        <v>0</v>
      </c>
      <c r="I14" s="11"/>
    </row>
    <row r="15" spans="1:9" s="14" customFormat="1" outlineLevel="1" x14ac:dyDescent="0.2">
      <c r="A15" s="14" t="s">
        <v>29</v>
      </c>
      <c r="B15" s="15">
        <f>SUM(B11:B14)</f>
        <v>0</v>
      </c>
      <c r="C15" s="13" t="e">
        <f>B15/B16</f>
        <v>#DIV/0!</v>
      </c>
      <c r="D15" s="15">
        <f>SUM(D11:D14)</f>
        <v>0</v>
      </c>
      <c r="E15" s="13" t="e">
        <f>D15/D16</f>
        <v>#DIV/0!</v>
      </c>
      <c r="F15" s="15">
        <f>SUM(F11:F14)</f>
        <v>0</v>
      </c>
      <c r="G15" s="13" t="e">
        <f>F15/F16</f>
        <v>#DIV/0!</v>
      </c>
      <c r="H15" s="15">
        <f>SUM(H11:H14)</f>
        <v>0</v>
      </c>
      <c r="I15" s="13" t="e">
        <f>H15/H16</f>
        <v>#DIV/0!</v>
      </c>
    </row>
    <row r="16" spans="1:9" s="7" customFormat="1" ht="15" outlineLevel="1" x14ac:dyDescent="0.25">
      <c r="A16" s="7" t="s">
        <v>30</v>
      </c>
      <c r="B16" s="12">
        <f>B10+B15</f>
        <v>0</v>
      </c>
      <c r="C16" s="13" t="e">
        <f>B16/B16</f>
        <v>#DIV/0!</v>
      </c>
      <c r="D16" s="12">
        <f>D10+D15</f>
        <v>0</v>
      </c>
      <c r="E16" s="13" t="e">
        <f>D16/D16</f>
        <v>#DIV/0!</v>
      </c>
      <c r="F16" s="12">
        <f>F10+F15</f>
        <v>0</v>
      </c>
      <c r="G16" s="13" t="e">
        <f>F16/F16</f>
        <v>#DIV/0!</v>
      </c>
      <c r="H16" s="12">
        <f>H10+H15</f>
        <v>0</v>
      </c>
      <c r="I16" s="13" t="e">
        <f>H16/H16</f>
        <v>#DIV/0!</v>
      </c>
    </row>
    <row r="17" spans="1:9" outlineLevel="1" x14ac:dyDescent="0.2">
      <c r="B17" s="16"/>
      <c r="C17" s="13"/>
      <c r="D17" s="16"/>
      <c r="E17" s="13"/>
      <c r="F17" s="16"/>
      <c r="G17" s="13"/>
      <c r="H17" s="16"/>
      <c r="I17" s="13"/>
    </row>
    <row r="18" spans="1:9" outlineLevel="1" x14ac:dyDescent="0.2">
      <c r="A18" s="6" t="s">
        <v>31</v>
      </c>
      <c r="B18" s="3"/>
      <c r="C18" s="13"/>
      <c r="D18" s="3">
        <f>B38</f>
        <v>0</v>
      </c>
      <c r="E18" s="13"/>
      <c r="F18" s="3">
        <f>D38</f>
        <v>0</v>
      </c>
      <c r="G18" s="13"/>
      <c r="H18" s="3">
        <f>F38</f>
        <v>0</v>
      </c>
      <c r="I18" s="13"/>
    </row>
    <row r="19" spans="1:9" outlineLevel="1" x14ac:dyDescent="0.2">
      <c r="A19" s="6" t="s">
        <v>32</v>
      </c>
      <c r="B19" s="3"/>
      <c r="C19" s="13"/>
      <c r="D19" s="3">
        <f t="shared" ref="D19:H21" si="2">B39</f>
        <v>0</v>
      </c>
      <c r="E19" s="13"/>
      <c r="F19" s="3">
        <f t="shared" si="2"/>
        <v>0</v>
      </c>
      <c r="G19" s="13"/>
      <c r="H19" s="3">
        <f t="shared" si="2"/>
        <v>0</v>
      </c>
      <c r="I19" s="13"/>
    </row>
    <row r="20" spans="1:9" outlineLevel="1" x14ac:dyDescent="0.2">
      <c r="A20" s="6" t="s">
        <v>33</v>
      </c>
      <c r="B20" s="3"/>
      <c r="C20" s="13"/>
      <c r="D20" s="3">
        <f t="shared" si="2"/>
        <v>0</v>
      </c>
      <c r="E20" s="13"/>
      <c r="F20" s="3">
        <f t="shared" si="2"/>
        <v>0</v>
      </c>
      <c r="G20" s="13"/>
      <c r="H20" s="3">
        <f t="shared" si="2"/>
        <v>0</v>
      </c>
      <c r="I20" s="13"/>
    </row>
    <row r="21" spans="1:9" outlineLevel="1" x14ac:dyDescent="0.2">
      <c r="A21" s="6" t="s">
        <v>35</v>
      </c>
      <c r="B21" s="3"/>
      <c r="C21" s="13"/>
      <c r="D21" s="3">
        <f t="shared" si="2"/>
        <v>0</v>
      </c>
      <c r="E21" s="13"/>
      <c r="F21" s="3">
        <f t="shared" si="2"/>
        <v>0</v>
      </c>
      <c r="G21" s="13"/>
      <c r="H21" s="3">
        <f t="shared" si="2"/>
        <v>0</v>
      </c>
      <c r="I21" s="13"/>
    </row>
    <row r="22" spans="1:9" outlineLevel="1" x14ac:dyDescent="0.2">
      <c r="A22" s="6" t="s">
        <v>1</v>
      </c>
      <c r="B22" s="17">
        <f>SUM(B19:B21)</f>
        <v>0</v>
      </c>
      <c r="C22" s="13"/>
      <c r="D22" s="17"/>
      <c r="E22" s="13"/>
      <c r="F22" s="17"/>
      <c r="G22" s="13"/>
      <c r="H22" s="17"/>
      <c r="I22" s="13"/>
    </row>
    <row r="23" spans="1:9" ht="15" outlineLevel="1" x14ac:dyDescent="0.25">
      <c r="A23" s="7" t="s">
        <v>36</v>
      </c>
      <c r="B23" s="12">
        <f>B18+B22</f>
        <v>0</v>
      </c>
      <c r="C23" s="18" t="e">
        <f>B23/B16</f>
        <v>#DIV/0!</v>
      </c>
      <c r="D23" s="12">
        <f>SUM(D18:D21)</f>
        <v>0</v>
      </c>
      <c r="E23" s="18" t="e">
        <f>D23/D16</f>
        <v>#DIV/0!</v>
      </c>
      <c r="F23" s="12">
        <f>SUM(F18:F21)</f>
        <v>0</v>
      </c>
      <c r="G23" s="18" t="e">
        <f>F23/F16</f>
        <v>#DIV/0!</v>
      </c>
      <c r="H23" s="12">
        <f>SUM(H18:H21)</f>
        <v>0</v>
      </c>
      <c r="I23" s="18" t="e">
        <f>H23/H16</f>
        <v>#DIV/0!</v>
      </c>
    </row>
    <row r="24" spans="1:9" ht="15" outlineLevel="1" x14ac:dyDescent="0.25">
      <c r="A24" s="7" t="s">
        <v>37</v>
      </c>
      <c r="B24" s="12">
        <f>B16-B23</f>
        <v>0</v>
      </c>
      <c r="C24" s="18" t="e">
        <f>B24/B16</f>
        <v>#DIV/0!</v>
      </c>
      <c r="D24" s="12">
        <f>D16-D23</f>
        <v>0</v>
      </c>
      <c r="E24" s="18" t="e">
        <f>D24/D16</f>
        <v>#DIV/0!</v>
      </c>
      <c r="F24" s="12">
        <f>F16-F23</f>
        <v>0</v>
      </c>
      <c r="G24" s="18" t="e">
        <f>F24/F16</f>
        <v>#DIV/0!</v>
      </c>
      <c r="H24" s="12">
        <f>H16-H23</f>
        <v>0</v>
      </c>
      <c r="I24" s="18" t="e">
        <f>H24/H16</f>
        <v>#DIV/0!</v>
      </c>
    </row>
    <row r="25" spans="1:9" outlineLevel="1" x14ac:dyDescent="0.2">
      <c r="B25" s="19"/>
      <c r="C25" s="13"/>
      <c r="D25" s="19"/>
      <c r="E25" s="13"/>
      <c r="F25" s="19"/>
      <c r="G25" s="13"/>
      <c r="H25" s="19"/>
      <c r="I25" s="13"/>
    </row>
    <row r="26" spans="1:9" ht="15" x14ac:dyDescent="0.25">
      <c r="A26" s="10" t="s">
        <v>63</v>
      </c>
      <c r="B26" s="19"/>
      <c r="C26" s="11"/>
      <c r="D26" s="19"/>
      <c r="E26" s="11"/>
      <c r="F26" s="19"/>
      <c r="G26" s="11"/>
      <c r="H26" s="19"/>
      <c r="I26" s="11"/>
    </row>
    <row r="27" spans="1:9" x14ac:dyDescent="0.2">
      <c r="A27" s="6" t="s">
        <v>22</v>
      </c>
      <c r="B27" s="3"/>
      <c r="C27" s="13"/>
      <c r="D27" s="3"/>
      <c r="E27" s="13"/>
      <c r="F27" s="3"/>
      <c r="G27" s="13"/>
      <c r="H27" s="3"/>
      <c r="I27" s="13"/>
    </row>
    <row r="28" spans="1:9" x14ac:dyDescent="0.2">
      <c r="A28" s="6" t="s">
        <v>23</v>
      </c>
      <c r="B28" s="3"/>
      <c r="C28" s="13"/>
      <c r="D28" s="3"/>
      <c r="E28" s="13"/>
      <c r="F28" s="3"/>
      <c r="G28" s="13"/>
      <c r="H28" s="3"/>
      <c r="I28" s="13"/>
    </row>
    <row r="29" spans="1:9" x14ac:dyDescent="0.2">
      <c r="A29" s="6" t="s">
        <v>25</v>
      </c>
      <c r="B29" s="3"/>
      <c r="C29" s="13"/>
      <c r="D29" s="3"/>
      <c r="E29" s="13"/>
      <c r="F29" s="3"/>
      <c r="G29" s="13"/>
      <c r="H29" s="3"/>
      <c r="I29" s="13"/>
    </row>
    <row r="30" spans="1:9" ht="15" x14ac:dyDescent="0.25">
      <c r="A30" s="7" t="s">
        <v>24</v>
      </c>
      <c r="B30" s="12">
        <f>SUM(B27:B29)</f>
        <v>0</v>
      </c>
      <c r="C30" s="13" t="e">
        <f>B30/B36</f>
        <v>#DIV/0!</v>
      </c>
      <c r="D30" s="12">
        <f t="shared" ref="D30" si="3">SUM(D27:D29)</f>
        <v>0</v>
      </c>
      <c r="E30" s="13" t="e">
        <f t="shared" ref="E30" si="4">D30/D36</f>
        <v>#DIV/0!</v>
      </c>
      <c r="F30" s="12">
        <f t="shared" ref="F30" si="5">SUM(F27:F29)</f>
        <v>0</v>
      </c>
      <c r="G30" s="13" t="e">
        <f t="shared" ref="G30:I30" si="6">F30/F36</f>
        <v>#DIV/0!</v>
      </c>
      <c r="H30" s="12">
        <f t="shared" ref="H30" si="7">SUM(H27:H29)</f>
        <v>0</v>
      </c>
      <c r="I30" s="13" t="e">
        <f t="shared" si="6"/>
        <v>#DIV/0!</v>
      </c>
    </row>
    <row r="31" spans="1:9" x14ac:dyDescent="0.2">
      <c r="A31" s="6" t="s">
        <v>26</v>
      </c>
      <c r="B31" s="3"/>
      <c r="C31" s="13"/>
      <c r="D31" s="3"/>
      <c r="E31" s="13"/>
      <c r="F31" s="3"/>
      <c r="G31" s="13"/>
      <c r="H31" s="3"/>
      <c r="I31" s="13"/>
    </row>
    <row r="32" spans="1:9" x14ac:dyDescent="0.2">
      <c r="A32" s="6" t="s">
        <v>27</v>
      </c>
      <c r="B32" s="3"/>
      <c r="C32" s="13"/>
      <c r="D32" s="3"/>
      <c r="E32" s="13"/>
      <c r="F32" s="3"/>
      <c r="G32" s="13"/>
      <c r="H32" s="3"/>
      <c r="I32" s="13"/>
    </row>
    <row r="33" spans="1:9" x14ac:dyDescent="0.2">
      <c r="A33" s="6" t="s">
        <v>28</v>
      </c>
      <c r="B33" s="3"/>
      <c r="C33" s="13"/>
      <c r="D33" s="3"/>
      <c r="E33" s="13"/>
      <c r="F33" s="3"/>
      <c r="G33" s="13"/>
      <c r="H33" s="3"/>
      <c r="I33" s="13"/>
    </row>
    <row r="34" spans="1:9" x14ac:dyDescent="0.2">
      <c r="A34" s="6" t="s">
        <v>34</v>
      </c>
      <c r="B34" s="3"/>
      <c r="C34" s="13"/>
      <c r="D34" s="3"/>
      <c r="E34" s="13"/>
      <c r="F34" s="3"/>
      <c r="G34" s="13"/>
      <c r="H34" s="3"/>
      <c r="I34" s="13"/>
    </row>
    <row r="35" spans="1:9" s="14" customFormat="1" x14ac:dyDescent="0.2">
      <c r="A35" s="14" t="s">
        <v>29</v>
      </c>
      <c r="B35" s="15">
        <f>SUM(B31:B34)</f>
        <v>0</v>
      </c>
      <c r="C35" s="13" t="e">
        <f>B35/B36</f>
        <v>#DIV/0!</v>
      </c>
      <c r="D35" s="15">
        <f t="shared" ref="D35" si="8">SUM(D31:D34)</f>
        <v>0</v>
      </c>
      <c r="E35" s="13" t="e">
        <f t="shared" ref="E35" si="9">D35/D36</f>
        <v>#DIV/0!</v>
      </c>
      <c r="F35" s="15">
        <f t="shared" ref="F35" si="10">SUM(F31:F34)</f>
        <v>0</v>
      </c>
      <c r="G35" s="13" t="e">
        <f t="shared" ref="G35:I35" si="11">F35/F36</f>
        <v>#DIV/0!</v>
      </c>
      <c r="H35" s="15">
        <f t="shared" ref="H35" si="12">SUM(H31:H34)</f>
        <v>0</v>
      </c>
      <c r="I35" s="13" t="e">
        <f t="shared" si="11"/>
        <v>#DIV/0!</v>
      </c>
    </row>
    <row r="36" spans="1:9" s="7" customFormat="1" ht="15" x14ac:dyDescent="0.25">
      <c r="A36" s="7" t="s">
        <v>30</v>
      </c>
      <c r="B36" s="12">
        <f>B30+B35</f>
        <v>0</v>
      </c>
      <c r="C36" s="18" t="e">
        <f>B36/B36</f>
        <v>#DIV/0!</v>
      </c>
      <c r="D36" s="12">
        <f t="shared" ref="D36" si="13">D30+D35</f>
        <v>0</v>
      </c>
      <c r="E36" s="18" t="e">
        <f t="shared" ref="E36" si="14">D36/D36</f>
        <v>#DIV/0!</v>
      </c>
      <c r="F36" s="12">
        <f t="shared" ref="F36" si="15">F30+F35</f>
        <v>0</v>
      </c>
      <c r="G36" s="18" t="e">
        <f t="shared" ref="G36:I36" si="16">F36/F36</f>
        <v>#DIV/0!</v>
      </c>
      <c r="H36" s="12">
        <f t="shared" ref="H36" si="17">H30+H35</f>
        <v>0</v>
      </c>
      <c r="I36" s="18" t="e">
        <f t="shared" si="16"/>
        <v>#DIV/0!</v>
      </c>
    </row>
    <row r="37" spans="1:9" x14ac:dyDescent="0.2">
      <c r="B37" s="19"/>
      <c r="C37" s="13"/>
      <c r="D37" s="19"/>
      <c r="E37" s="13"/>
      <c r="F37" s="19"/>
      <c r="G37" s="13"/>
      <c r="H37" s="19"/>
      <c r="I37" s="13"/>
    </row>
    <row r="38" spans="1:9" x14ac:dyDescent="0.2">
      <c r="A38" s="6" t="s">
        <v>31</v>
      </c>
      <c r="B38" s="3"/>
      <c r="C38" s="13"/>
      <c r="D38" s="3"/>
      <c r="E38" s="13"/>
      <c r="F38" s="3"/>
      <c r="G38" s="13"/>
      <c r="H38" s="3"/>
      <c r="I38" s="13"/>
    </row>
    <row r="39" spans="1:9" x14ac:dyDescent="0.2">
      <c r="A39" s="6" t="s">
        <v>32</v>
      </c>
      <c r="B39" s="3"/>
      <c r="C39" s="13"/>
      <c r="D39" s="3"/>
      <c r="E39" s="13"/>
      <c r="F39" s="3"/>
      <c r="G39" s="13"/>
      <c r="H39" s="3"/>
      <c r="I39" s="13"/>
    </row>
    <row r="40" spans="1:9" x14ac:dyDescent="0.2">
      <c r="A40" s="6" t="s">
        <v>33</v>
      </c>
      <c r="B40" s="3"/>
      <c r="C40" s="13"/>
      <c r="D40" s="3"/>
      <c r="E40" s="13"/>
      <c r="F40" s="3"/>
      <c r="G40" s="13"/>
      <c r="H40" s="3"/>
      <c r="I40" s="13"/>
    </row>
    <row r="41" spans="1:9" x14ac:dyDescent="0.2">
      <c r="A41" s="6" t="s">
        <v>35</v>
      </c>
      <c r="B41" s="3"/>
      <c r="C41" s="13"/>
      <c r="D41" s="3"/>
      <c r="E41" s="13"/>
      <c r="F41" s="3"/>
      <c r="G41" s="13"/>
      <c r="H41" s="3"/>
      <c r="I41" s="13"/>
    </row>
    <row r="42" spans="1:9" ht="15" x14ac:dyDescent="0.25">
      <c r="A42" s="7" t="s">
        <v>36</v>
      </c>
      <c r="B42" s="12">
        <f>SUM(B38:B41)</f>
        <v>0</v>
      </c>
      <c r="C42" s="18" t="e">
        <f>B42/B36</f>
        <v>#DIV/0!</v>
      </c>
      <c r="D42" s="12">
        <f t="shared" ref="D42" si="18">SUM(D38:D41)</f>
        <v>0</v>
      </c>
      <c r="E42" s="18" t="e">
        <f t="shared" ref="E42" si="19">D42/D36</f>
        <v>#DIV/0!</v>
      </c>
      <c r="F42" s="12">
        <f t="shared" ref="F42" si="20">SUM(F38:F41)</f>
        <v>0</v>
      </c>
      <c r="G42" s="18" t="e">
        <f t="shared" ref="G42:I42" si="21">F42/F36</f>
        <v>#DIV/0!</v>
      </c>
      <c r="H42" s="12">
        <f t="shared" ref="H42" si="22">SUM(H38:H41)</f>
        <v>0</v>
      </c>
      <c r="I42" s="18" t="e">
        <f t="shared" si="21"/>
        <v>#DIV/0!</v>
      </c>
    </row>
    <row r="43" spans="1:9" ht="15" x14ac:dyDescent="0.25">
      <c r="A43" s="7" t="s">
        <v>37</v>
      </c>
      <c r="B43" s="12">
        <f>B36-B42</f>
        <v>0</v>
      </c>
      <c r="C43" s="18" t="e">
        <f>B43/B36</f>
        <v>#DIV/0!</v>
      </c>
      <c r="D43" s="12">
        <f t="shared" ref="D43" si="23">D36-D42</f>
        <v>0</v>
      </c>
      <c r="E43" s="18" t="e">
        <f t="shared" ref="E43" si="24">D43/D36</f>
        <v>#DIV/0!</v>
      </c>
      <c r="F43" s="12">
        <f t="shared" ref="F43" si="25">F36-F42</f>
        <v>0</v>
      </c>
      <c r="G43" s="18" t="e">
        <f t="shared" ref="G43:I43" si="26">F43/F36</f>
        <v>#DIV/0!</v>
      </c>
      <c r="H43" s="12">
        <f t="shared" ref="H43" si="27">H36-H42</f>
        <v>0</v>
      </c>
      <c r="I43" s="18" t="e">
        <f t="shared" si="26"/>
        <v>#DIV/0!</v>
      </c>
    </row>
    <row r="45" spans="1:9" ht="15" x14ac:dyDescent="0.25">
      <c r="A45" s="10" t="s">
        <v>64</v>
      </c>
    </row>
    <row r="46" spans="1:9" ht="15" x14ac:dyDescent="0.25">
      <c r="A46" s="7" t="s">
        <v>38</v>
      </c>
      <c r="B46" s="4"/>
      <c r="C46" s="18" t="e">
        <f>B46/B46</f>
        <v>#DIV/0!</v>
      </c>
      <c r="D46" s="4"/>
      <c r="E46" s="18" t="e">
        <f t="shared" ref="E46" si="28">D46/D46</f>
        <v>#DIV/0!</v>
      </c>
      <c r="F46" s="4"/>
      <c r="G46" s="18" t="e">
        <f t="shared" ref="G46:I46" si="29">F46/F46</f>
        <v>#DIV/0!</v>
      </c>
      <c r="H46" s="4"/>
      <c r="I46" s="18" t="e">
        <f t="shared" si="29"/>
        <v>#DIV/0!</v>
      </c>
    </row>
    <row r="47" spans="1:9" x14ac:dyDescent="0.2">
      <c r="A47" s="6" t="s">
        <v>39</v>
      </c>
      <c r="B47" s="3"/>
      <c r="C47" s="13" t="e">
        <f>B47/B46</f>
        <v>#DIV/0!</v>
      </c>
      <c r="D47" s="3"/>
      <c r="E47" s="13" t="e">
        <f t="shared" ref="E47" si="30">D47/D46</f>
        <v>#DIV/0!</v>
      </c>
      <c r="F47" s="3"/>
      <c r="G47" s="13" t="e">
        <f t="shared" ref="G47:I47" si="31">F47/F46</f>
        <v>#DIV/0!</v>
      </c>
      <c r="H47" s="3"/>
      <c r="I47" s="13" t="e">
        <f t="shared" si="31"/>
        <v>#DIV/0!</v>
      </c>
    </row>
    <row r="48" spans="1:9" x14ac:dyDescent="0.2">
      <c r="B48" s="16"/>
      <c r="D48" s="16"/>
      <c r="F48" s="16"/>
      <c r="H48" s="16"/>
    </row>
    <row r="49" spans="1:10" x14ac:dyDescent="0.2">
      <c r="A49" s="6" t="s">
        <v>40</v>
      </c>
      <c r="B49" s="3"/>
      <c r="C49" s="13" t="e">
        <f t="shared" ref="C49:C52" si="32">B49/B$46</f>
        <v>#DIV/0!</v>
      </c>
      <c r="D49" s="3"/>
      <c r="E49" s="13" t="e">
        <f t="shared" ref="E49:E52" si="33">D49/D$46</f>
        <v>#DIV/0!</v>
      </c>
      <c r="F49" s="3"/>
      <c r="G49" s="13" t="e">
        <f t="shared" ref="G49:I52" si="34">F49/F$46</f>
        <v>#DIV/0!</v>
      </c>
      <c r="H49" s="3"/>
      <c r="I49" s="13" t="e">
        <f t="shared" si="34"/>
        <v>#DIV/0!</v>
      </c>
      <c r="J49" s="17"/>
    </row>
    <row r="50" spans="1:10" x14ac:dyDescent="0.2">
      <c r="A50" s="6" t="s">
        <v>56</v>
      </c>
      <c r="B50" s="3"/>
      <c r="C50" s="13" t="e">
        <f t="shared" si="32"/>
        <v>#DIV/0!</v>
      </c>
      <c r="D50" s="3"/>
      <c r="E50" s="13" t="e">
        <f t="shared" si="33"/>
        <v>#DIV/0!</v>
      </c>
      <c r="F50" s="3"/>
      <c r="G50" s="13" t="e">
        <f t="shared" si="34"/>
        <v>#DIV/0!</v>
      </c>
      <c r="H50" s="3"/>
      <c r="I50" s="13" t="e">
        <f t="shared" si="34"/>
        <v>#DIV/0!</v>
      </c>
      <c r="J50" s="17"/>
    </row>
    <row r="51" spans="1:10" x14ac:dyDescent="0.2">
      <c r="A51" s="6" t="s">
        <v>41</v>
      </c>
      <c r="B51" s="3"/>
      <c r="C51" s="13" t="e">
        <f t="shared" si="32"/>
        <v>#DIV/0!</v>
      </c>
      <c r="D51" s="3"/>
      <c r="E51" s="13" t="e">
        <f t="shared" si="33"/>
        <v>#DIV/0!</v>
      </c>
      <c r="F51" s="3"/>
      <c r="G51" s="13" t="e">
        <f t="shared" si="34"/>
        <v>#DIV/0!</v>
      </c>
      <c r="H51" s="3"/>
      <c r="I51" s="13" t="e">
        <f t="shared" si="34"/>
        <v>#DIV/0!</v>
      </c>
      <c r="J51" s="17"/>
    </row>
    <row r="52" spans="1:10" x14ac:dyDescent="0.2">
      <c r="A52" s="6" t="s">
        <v>42</v>
      </c>
      <c r="B52" s="3"/>
      <c r="C52" s="13" t="e">
        <f t="shared" si="32"/>
        <v>#DIV/0!</v>
      </c>
      <c r="D52" s="3"/>
      <c r="E52" s="13" t="e">
        <f t="shared" si="33"/>
        <v>#DIV/0!</v>
      </c>
      <c r="F52" s="3"/>
      <c r="G52" s="13" t="e">
        <f t="shared" si="34"/>
        <v>#DIV/0!</v>
      </c>
      <c r="H52" s="3"/>
      <c r="I52" s="13" t="e">
        <f t="shared" si="34"/>
        <v>#DIV/0!</v>
      </c>
      <c r="J52" s="17"/>
    </row>
    <row r="53" spans="1:10" x14ac:dyDescent="0.2">
      <c r="A53" s="6" t="s">
        <v>43</v>
      </c>
      <c r="B53" s="3"/>
      <c r="C53" s="13" t="e">
        <f>B53/B$46</f>
        <v>#DIV/0!</v>
      </c>
      <c r="D53" s="3"/>
      <c r="E53" s="13" t="e">
        <f>D53/D$46</f>
        <v>#DIV/0!</v>
      </c>
      <c r="F53" s="3"/>
      <c r="G53" s="13" t="e">
        <f>F53/F$46</f>
        <v>#DIV/0!</v>
      </c>
      <c r="H53" s="3"/>
      <c r="I53" s="13" t="e">
        <f>H53/H$46</f>
        <v>#DIV/0!</v>
      </c>
      <c r="J53" s="17"/>
    </row>
    <row r="54" spans="1:10" x14ac:dyDescent="0.2">
      <c r="A54" s="6" t="s">
        <v>44</v>
      </c>
      <c r="B54" s="3"/>
      <c r="C54" s="13" t="e">
        <f>B54/B$46</f>
        <v>#DIV/0!</v>
      </c>
      <c r="D54" s="3"/>
      <c r="E54" s="13" t="e">
        <f>D54/D$46</f>
        <v>#DIV/0!</v>
      </c>
      <c r="F54" s="3"/>
      <c r="G54" s="13" t="e">
        <f>F54/F$46</f>
        <v>#DIV/0!</v>
      </c>
      <c r="H54" s="3"/>
      <c r="I54" s="13" t="e">
        <f>H54/H$46</f>
        <v>#DIV/0!</v>
      </c>
    </row>
    <row r="55" spans="1:10" x14ac:dyDescent="0.2">
      <c r="A55" s="6" t="s">
        <v>45</v>
      </c>
      <c r="B55" s="3"/>
      <c r="C55" s="13" t="e">
        <f>B55/B$46</f>
        <v>#DIV/0!</v>
      </c>
      <c r="D55" s="3"/>
      <c r="E55" s="13" t="e">
        <f>D55/D$46</f>
        <v>#DIV/0!</v>
      </c>
      <c r="F55" s="3"/>
      <c r="G55" s="13" t="e">
        <f>F55/F$46</f>
        <v>#DIV/0!</v>
      </c>
      <c r="H55" s="3"/>
      <c r="I55" s="13" t="e">
        <f>H55/H$46</f>
        <v>#DIV/0!</v>
      </c>
    </row>
    <row r="56" spans="1:10" x14ac:dyDescent="0.2">
      <c r="C56" s="6"/>
      <c r="E56" s="6"/>
      <c r="G56" s="6"/>
      <c r="I56" s="6"/>
    </row>
    <row r="57" spans="1:10" s="7" customFormat="1" ht="15" x14ac:dyDescent="0.25">
      <c r="A57" s="7" t="s">
        <v>46</v>
      </c>
      <c r="B57" s="12">
        <f>B46-SUM(B49:B55)</f>
        <v>0</v>
      </c>
      <c r="C57" s="18" t="e">
        <f>B57/B59</f>
        <v>#DIV/0!</v>
      </c>
      <c r="D57" s="12">
        <f>D46-SUM(D49:D55)</f>
        <v>0</v>
      </c>
      <c r="E57" s="18" t="e">
        <f>D57/D59</f>
        <v>#DIV/0!</v>
      </c>
      <c r="F57" s="12">
        <f>F46-SUM(F49:F55)</f>
        <v>0</v>
      </c>
      <c r="G57" s="18" t="e">
        <f>F57/F59</f>
        <v>#DIV/0!</v>
      </c>
      <c r="H57" s="12">
        <f>H46-SUM(H49:H55)</f>
        <v>0</v>
      </c>
      <c r="I57" s="18" t="e">
        <f>H57/H59</f>
        <v>#DIV/0!</v>
      </c>
    </row>
    <row r="58" spans="1:10" x14ac:dyDescent="0.2">
      <c r="A58" s="6" t="s">
        <v>47</v>
      </c>
      <c r="B58" s="3"/>
      <c r="C58" s="13" t="e">
        <f>B58/B59</f>
        <v>#DIV/0!</v>
      </c>
      <c r="D58" s="3"/>
      <c r="E58" s="13" t="e">
        <f>D58/D59</f>
        <v>#DIV/0!</v>
      </c>
      <c r="F58" s="3"/>
      <c r="G58" s="13" t="e">
        <f>F58/F59</f>
        <v>#DIV/0!</v>
      </c>
      <c r="H58" s="3"/>
      <c r="I58" s="13" t="e">
        <f>H58/H59</f>
        <v>#DIV/0!</v>
      </c>
    </row>
    <row r="59" spans="1:10" s="7" customFormat="1" ht="15" x14ac:dyDescent="0.25">
      <c r="A59" s="7" t="s">
        <v>48</v>
      </c>
      <c r="B59" s="12">
        <f>B57+B58</f>
        <v>0</v>
      </c>
      <c r="C59" s="18" t="e">
        <f>B59/B59</f>
        <v>#DIV/0!</v>
      </c>
      <c r="D59" s="12">
        <f t="shared" ref="D59" si="35">D57+D58</f>
        <v>0</v>
      </c>
      <c r="E59" s="18" t="e">
        <f>D59/D59</f>
        <v>#DIV/0!</v>
      </c>
      <c r="F59" s="12">
        <f t="shared" ref="F59" si="36">F57+F58</f>
        <v>0</v>
      </c>
      <c r="G59" s="18" t="e">
        <f>F59/F59</f>
        <v>#DIV/0!</v>
      </c>
      <c r="H59" s="12">
        <f t="shared" ref="H59" si="37">H57+H58</f>
        <v>0</v>
      </c>
      <c r="I59" s="18" t="e">
        <f>H59/H59</f>
        <v>#DIV/0!</v>
      </c>
    </row>
    <row r="60" spans="1:10" s="7" customFormat="1" ht="15" x14ac:dyDescent="0.25">
      <c r="A60" s="7" t="s">
        <v>49</v>
      </c>
      <c r="B60" s="4"/>
      <c r="C60" s="8"/>
      <c r="D60" s="4"/>
      <c r="E60" s="8"/>
      <c r="F60" s="4"/>
      <c r="G60" s="8"/>
      <c r="H60" s="4"/>
      <c r="I60" s="8"/>
    </row>
    <row r="61" spans="1:10" x14ac:dyDescent="0.2">
      <c r="A61" s="6" t="s">
        <v>50</v>
      </c>
      <c r="B61" s="16">
        <f>B59-B60</f>
        <v>0</v>
      </c>
      <c r="D61" s="16">
        <f t="shared" ref="D61" si="38">D59-D60</f>
        <v>0</v>
      </c>
      <c r="F61" s="16">
        <f t="shared" ref="F61" si="39">F59-F60</f>
        <v>0</v>
      </c>
      <c r="H61" s="16">
        <f t="shared" ref="H61" si="40">H59-H60</f>
        <v>0</v>
      </c>
    </row>
    <row r="62" spans="1:10" ht="28.5" customHeight="1" x14ac:dyDescent="0.2">
      <c r="A62" s="47" t="s">
        <v>51</v>
      </c>
      <c r="B62" s="3"/>
      <c r="C62" s="20" t="str">
        <f>IF(C63&lt;&gt;"","contrôle","")</f>
        <v/>
      </c>
      <c r="D62" s="3"/>
      <c r="E62" s="20" t="str">
        <f>IF(E63&lt;&gt;"","contrôle","")</f>
        <v/>
      </c>
      <c r="F62" s="3"/>
      <c r="G62" s="20" t="str">
        <f>IF(G63&lt;&gt;"","contrôle","")</f>
        <v/>
      </c>
      <c r="H62" s="3"/>
      <c r="I62" s="20" t="str">
        <f>IF(I63&lt;&gt;"","contrôle","")</f>
        <v/>
      </c>
    </row>
    <row r="63" spans="1:10" x14ac:dyDescent="0.2">
      <c r="A63" s="6" t="s">
        <v>52</v>
      </c>
      <c r="B63" s="16">
        <f>B61+B62</f>
        <v>0</v>
      </c>
      <c r="C63" s="21" t="str">
        <f>IF(B16&gt;0,IF(ABS((B24-B43)+B63)&gt;1000,(B24-B43)-B63,""),"")</f>
        <v/>
      </c>
      <c r="D63" s="16">
        <f t="shared" ref="D63" si="41">D61+D62</f>
        <v>0</v>
      </c>
      <c r="E63" s="21" t="str">
        <f>IF(D16&gt;0,IF(ABS((D24-D43)+D63)&gt;1000,(D24-D43)-D63,""),"")</f>
        <v/>
      </c>
      <c r="F63" s="16">
        <f t="shared" ref="F63" si="42">F61+F62</f>
        <v>0</v>
      </c>
      <c r="G63" s="21" t="str">
        <f>IF(F16&gt;0,IF(ABS((F24-F43)+F63)&gt;1000,(F24-F43)-F63,""),"")</f>
        <v/>
      </c>
      <c r="H63" s="16">
        <f t="shared" ref="H63" si="43">H61+H62</f>
        <v>0</v>
      </c>
      <c r="I63" s="21" t="str">
        <f>IF(H16&gt;0,IF(ABS((H24-H43)+H63)&gt;1000,(H24-H43)-H63,""),"")</f>
        <v/>
      </c>
    </row>
    <row r="64" spans="1:10" s="7" customFormat="1" ht="15" x14ac:dyDescent="0.25">
      <c r="A64" s="7" t="s">
        <v>53</v>
      </c>
      <c r="B64" s="12">
        <f>B61+B54</f>
        <v>0</v>
      </c>
      <c r="C64" s="18" t="e">
        <f>B64/B46</f>
        <v>#DIV/0!</v>
      </c>
      <c r="D64" s="12">
        <f>D61+D54</f>
        <v>0</v>
      </c>
      <c r="E64" s="18" t="e">
        <f>D64/D46</f>
        <v>#DIV/0!</v>
      </c>
      <c r="F64" s="12">
        <f>F61+F54</f>
        <v>0</v>
      </c>
      <c r="G64" s="18" t="e">
        <f>F64/F46</f>
        <v>#DIV/0!</v>
      </c>
      <c r="H64" s="12">
        <f>H61+H54</f>
        <v>0</v>
      </c>
      <c r="I64" s="18" t="e">
        <f>H64/H46</f>
        <v>#DIV/0!</v>
      </c>
    </row>
    <row r="65" spans="1:9" x14ac:dyDescent="0.2">
      <c r="A65" s="6" t="s">
        <v>54</v>
      </c>
      <c r="B65" s="3"/>
      <c r="D65" s="3"/>
      <c r="F65" s="3"/>
      <c r="H65" s="3"/>
    </row>
    <row r="66" spans="1:9" x14ac:dyDescent="0.2">
      <c r="A66" s="6" t="s">
        <v>55</v>
      </c>
      <c r="B66" s="3"/>
      <c r="D66" s="3"/>
      <c r="F66" s="3"/>
      <c r="H66" s="3"/>
    </row>
    <row r="67" spans="1:9" s="7" customFormat="1" ht="15" x14ac:dyDescent="0.25">
      <c r="A67" s="7" t="s">
        <v>61</v>
      </c>
      <c r="B67" s="12">
        <f>B64-B65-B66</f>
        <v>0</v>
      </c>
      <c r="C67" s="18" t="e">
        <f>B67/B64</f>
        <v>#DIV/0!</v>
      </c>
      <c r="D67" s="12">
        <f t="shared" ref="D67" si="44">D64-D65-D66</f>
        <v>0</v>
      </c>
      <c r="E67" s="18" t="e">
        <f>D67/D64</f>
        <v>#DIV/0!</v>
      </c>
      <c r="F67" s="12">
        <f t="shared" ref="F67" si="45">F64-F65-F66</f>
        <v>0</v>
      </c>
      <c r="G67" s="18" t="e">
        <f>F67/F64</f>
        <v>#DIV/0!</v>
      </c>
      <c r="H67" s="12">
        <f t="shared" ref="H67" si="46">H64-H65-H66</f>
        <v>0</v>
      </c>
      <c r="I67" s="18" t="e">
        <f>H67/H64</f>
        <v>#DIV/0!</v>
      </c>
    </row>
    <row r="69" spans="1:9" x14ac:dyDescent="0.2">
      <c r="A69" s="6" t="s">
        <v>19</v>
      </c>
      <c r="B69" s="22" t="e">
        <f>B64/B46*100</f>
        <v>#DIV/0!</v>
      </c>
      <c r="C69" s="9" t="e">
        <f>IF(B69&gt;25,500,IF(B69&gt;15,400,IF(B69&gt;5,300,IF(B69&gt;0,200,100))))</f>
        <v>#DIV/0!</v>
      </c>
      <c r="D69" s="22" t="e">
        <f>D64/D46*100</f>
        <v>#DIV/0!</v>
      </c>
      <c r="E69" s="9" t="e">
        <f>IF(D69&gt;25,500,IF(D69&gt;15,400,IF(D69&gt;5,300,IF(D69&gt;0,200,100))))</f>
        <v>#DIV/0!</v>
      </c>
      <c r="F69" s="22" t="e">
        <f>F64/F46*100</f>
        <v>#DIV/0!</v>
      </c>
      <c r="G69" s="9" t="e">
        <f>IF(F69&gt;25,500,IF(F69&gt;15,400,IF(F69&gt;5,300,IF(F69&gt;0,200,100))))</f>
        <v>#DIV/0!</v>
      </c>
      <c r="H69" s="22" t="e">
        <f>H64/H46*100</f>
        <v>#DIV/0!</v>
      </c>
      <c r="I69" s="9" t="e">
        <f>IF(H69&gt;25,500,IF(H69&gt;15,400,IF(H69&gt;5,300,IF(H69&gt;0,200,100))))</f>
        <v>#DIV/0!</v>
      </c>
    </row>
    <row r="70" spans="1:9" x14ac:dyDescent="0.2">
      <c r="A70" s="6" t="s">
        <v>60</v>
      </c>
      <c r="B70" s="22" t="e">
        <f>(B42-B38)/B64</f>
        <v>#DIV/0!</v>
      </c>
      <c r="C70" s="9" t="e">
        <f>IF(B70&gt;=20,100,IF(B70&gt;12,200,IF(B70&gt;8,300,IF(B70&gt;4,400,IF(B70&gt;=0,500,100)))))</f>
        <v>#DIV/0!</v>
      </c>
      <c r="D70" s="22" t="e">
        <f>(D42-D38)/D64</f>
        <v>#DIV/0!</v>
      </c>
      <c r="E70" s="9" t="e">
        <f>IF(D70&gt;=20,100,IF(D70&gt;12,200,IF(D70&gt;8,300,IF(D70&gt;4,400,IF(D70&gt;=0,500,100)))))</f>
        <v>#DIV/0!</v>
      </c>
      <c r="F70" s="22" t="e">
        <f>(F42-F38)/F64</f>
        <v>#DIV/0!</v>
      </c>
      <c r="G70" s="9" t="e">
        <f>IF(F70&gt;=20,100,IF(F70&gt;12,200,IF(F70&gt;8,300,IF(F70&gt;4,400,IF(F70&gt;=0,500,100)))))</f>
        <v>#DIV/0!</v>
      </c>
      <c r="H70" s="22" t="e">
        <f>(H42-H38)/H64</f>
        <v>#DIV/0!</v>
      </c>
      <c r="I70" s="9" t="e">
        <f>IF(H70&gt;=20,100,IF(H70&gt;12,200,IF(H70&gt;8,300,IF(H70&gt;4,400,IF(H70&gt;=0,500,100)))))</f>
        <v>#DIV/0!</v>
      </c>
    </row>
    <row r="71" spans="1:9" x14ac:dyDescent="0.2">
      <c r="A71" s="6" t="s">
        <v>59</v>
      </c>
      <c r="B71" s="22" t="e">
        <f>B42/B36*100</f>
        <v>#DIV/0!</v>
      </c>
      <c r="C71" s="9" t="e">
        <f>IF(B71&gt;=75,100,IF(B71&gt;=55,200,IF(B71&gt;=35,300,IF(B71&gt;=15,400,500))))</f>
        <v>#DIV/0!</v>
      </c>
      <c r="D71" s="22" t="e">
        <f>D42/D36*100</f>
        <v>#DIV/0!</v>
      </c>
      <c r="E71" s="9" t="e">
        <f>IF(D71&gt;=75,100,IF(D71&gt;=55,200,IF(D71&gt;=35,300,IF(D71&gt;=15,400,500))))</f>
        <v>#DIV/0!</v>
      </c>
      <c r="F71" s="22" t="e">
        <f>F42/F36*100</f>
        <v>#DIV/0!</v>
      </c>
      <c r="G71" s="9" t="e">
        <f>IF(F71&gt;=75,100,IF(F71&gt;=55,200,IF(F71&gt;=35,300,IF(F71&gt;=15,400,500))))</f>
        <v>#DIV/0!</v>
      </c>
      <c r="H71" s="22" t="e">
        <f>H42/H36*100</f>
        <v>#DIV/0!</v>
      </c>
      <c r="I71" s="9" t="e">
        <f>IF(H71&gt;=75,100,IF(H71&gt;=55,200,IF(H71&gt;=35,300,IF(H71&gt;=15,400,500))))</f>
        <v>#DIV/0!</v>
      </c>
    </row>
    <row r="72" spans="1:9" x14ac:dyDescent="0.2">
      <c r="A72" s="23" t="s">
        <v>58</v>
      </c>
      <c r="B72" s="24" t="e">
        <f>(B30-B29-B38)/B46*100</f>
        <v>#DIV/0!</v>
      </c>
      <c r="C72" s="25" t="e">
        <f>IF(B72&gt;=35,500,IF(B72&gt;=20,400,IF(B72&gt;=10,300,IF(B72&gt;=-5,200,100))))</f>
        <v>#DIV/0!</v>
      </c>
      <c r="D72" s="48" t="e">
        <f>(D30-D29-D38)/D46*100</f>
        <v>#DIV/0!</v>
      </c>
      <c r="E72" s="25" t="e">
        <f>IF(D72&gt;=35,500,IF(D72&gt;=20,400,IF(D72&gt;=10,300,IF(D72&gt;=-5,200,100))))</f>
        <v>#DIV/0!</v>
      </c>
      <c r="F72" s="24" t="e">
        <f>(F30-F29-F38)/F46*100</f>
        <v>#DIV/0!</v>
      </c>
      <c r="G72" s="25" t="e">
        <f>IF(F72&gt;=35,500,IF(F72&gt;=20,400,IF(F72&gt;=10,300,IF(F72&gt;=-5,200,100))))</f>
        <v>#DIV/0!</v>
      </c>
      <c r="H72" s="24" t="e">
        <f>(H30-H29-H38)/H46*100</f>
        <v>#DIV/0!</v>
      </c>
      <c r="I72" s="25" t="e">
        <f>IF(H72&gt;=35,500,IF(H72&gt;=20,400,IF(H72&gt;=10,300,IF(H72&gt;=-5,200,100))))</f>
        <v>#DIV/0!</v>
      </c>
    </row>
    <row r="73" spans="1:9" x14ac:dyDescent="0.2">
      <c r="A73" s="23" t="s">
        <v>57</v>
      </c>
      <c r="B73" s="24" t="e">
        <f>(B30-B38)/B46*100</f>
        <v>#DIV/0!</v>
      </c>
      <c r="C73" s="25" t="e">
        <f>IF(B73&gt;=35,500,IF(B73&gt;=20,400,IF(B73&gt;=10,300,IF(B73&gt;=-5,200,100))))</f>
        <v>#DIV/0!</v>
      </c>
      <c r="D73" s="24" t="e">
        <f>(D30-D38)/D46*100</f>
        <v>#DIV/0!</v>
      </c>
      <c r="E73" s="25" t="e">
        <f>IF(D73&gt;=35,500,IF(D73&gt;=20,400,IF(D73&gt;=10,300,IF(D73&gt;=-5,200,100))))</f>
        <v>#DIV/0!</v>
      </c>
      <c r="F73" s="24" t="e">
        <f>(F30-F38)/F46*100</f>
        <v>#DIV/0!</v>
      </c>
      <c r="G73" s="25" t="e">
        <f>IF(F73&gt;=35,500,IF(F73&gt;=20,400,IF(F73&gt;=10,300,IF(F73&gt;=-5,200,100))))</f>
        <v>#DIV/0!</v>
      </c>
      <c r="H73" s="24" t="e">
        <f>(H30-H38)/H46*100</f>
        <v>#DIV/0!</v>
      </c>
      <c r="I73" s="25" t="e">
        <f>IF(H73&gt;=35,500,IF(H73&gt;=20,400,IF(H73&gt;=10,300,IF(H73&gt;=-5,200,100))))</f>
        <v>#DIV/0!</v>
      </c>
    </row>
    <row r="74" spans="1:9" ht="15" x14ac:dyDescent="0.25">
      <c r="A74" s="7" t="s">
        <v>10</v>
      </c>
      <c r="B74" s="26" t="e">
        <f>IF(C72&gt;100,AVERAGE(C69:C72),AVERAGE(C69:C71,C73))</f>
        <v>#DIV/0!</v>
      </c>
      <c r="D74" s="26" t="e">
        <f>IF(E72&gt;100,AVERAGE(E69:E72),AVERAGE(E69:E71,E73))</f>
        <v>#DIV/0!</v>
      </c>
      <c r="F74" s="26" t="e">
        <f>IF(G72&gt;100,AVERAGE(G69:G72),AVERAGE(G69:G71,G73))</f>
        <v>#DIV/0!</v>
      </c>
      <c r="H74" s="26" t="e">
        <f t="shared" ref="H74" si="47">IF(I72&gt;100,AVERAGE(I69:I72),AVERAGE(I69:I71,I73))</f>
        <v>#DIV/0!</v>
      </c>
    </row>
    <row r="75" spans="1:9" outlineLevel="1" x14ac:dyDescent="0.2">
      <c r="A75" s="14" t="s">
        <v>11</v>
      </c>
      <c r="B75" s="5"/>
      <c r="C75" s="27">
        <f>B75*0.2</f>
        <v>0</v>
      </c>
      <c r="D75" s="5"/>
      <c r="E75" s="27">
        <f t="shared" ref="E75:E76" si="48">D75*0.2</f>
        <v>0</v>
      </c>
      <c r="F75" s="5"/>
      <c r="G75" s="27">
        <f t="shared" ref="G75:I76" si="49">F75*0.2</f>
        <v>0</v>
      </c>
      <c r="H75" s="5"/>
      <c r="I75" s="27">
        <f t="shared" si="49"/>
        <v>0</v>
      </c>
    </row>
    <row r="76" spans="1:9" outlineLevel="1" x14ac:dyDescent="0.2">
      <c r="A76" s="14" t="s">
        <v>12</v>
      </c>
      <c r="B76" s="5"/>
      <c r="C76" s="27">
        <f>B76*0.2</f>
        <v>0</v>
      </c>
      <c r="D76" s="5"/>
      <c r="E76" s="27">
        <f t="shared" si="48"/>
        <v>0</v>
      </c>
      <c r="F76" s="5"/>
      <c r="G76" s="27">
        <f t="shared" si="49"/>
        <v>0</v>
      </c>
      <c r="H76" s="5"/>
      <c r="I76" s="27">
        <f t="shared" si="49"/>
        <v>0</v>
      </c>
    </row>
    <row r="77" spans="1:9" outlineLevel="1" x14ac:dyDescent="0.2">
      <c r="A77" s="6" t="s">
        <v>13</v>
      </c>
      <c r="B77" s="5"/>
      <c r="C77" s="27">
        <f>B77*0.15</f>
        <v>0</v>
      </c>
      <c r="D77" s="5"/>
      <c r="E77" s="27">
        <f t="shared" ref="E77" si="50">D77*0.15</f>
        <v>0</v>
      </c>
      <c r="F77" s="5"/>
      <c r="G77" s="27">
        <f t="shared" ref="G77:I77" si="51">F77*0.15</f>
        <v>0</v>
      </c>
      <c r="H77" s="5"/>
      <c r="I77" s="27">
        <f t="shared" si="51"/>
        <v>0</v>
      </c>
    </row>
    <row r="78" spans="1:9" outlineLevel="1" x14ac:dyDescent="0.2">
      <c r="A78" s="6" t="s">
        <v>15</v>
      </c>
      <c r="B78" s="5"/>
      <c r="C78" s="27">
        <f>B78*0.05</f>
        <v>0</v>
      </c>
      <c r="D78" s="5"/>
      <c r="E78" s="27">
        <f t="shared" ref="E78" si="52">D78*0.05</f>
        <v>0</v>
      </c>
      <c r="F78" s="5"/>
      <c r="G78" s="27">
        <f t="shared" ref="G78:I78" si="53">F78*0.05</f>
        <v>0</v>
      </c>
      <c r="H78" s="5"/>
      <c r="I78" s="27">
        <f t="shared" si="53"/>
        <v>0</v>
      </c>
    </row>
    <row r="79" spans="1:9" outlineLevel="1" x14ac:dyDescent="0.2">
      <c r="A79" s="14" t="s">
        <v>16</v>
      </c>
      <c r="B79" s="5"/>
      <c r="C79" s="27">
        <f t="shared" ref="C79:C82" si="54">B79*0.1</f>
        <v>0</v>
      </c>
      <c r="D79" s="5"/>
      <c r="E79" s="27">
        <f t="shared" ref="E79:E82" si="55">D79*0.1</f>
        <v>0</v>
      </c>
      <c r="F79" s="5"/>
      <c r="G79" s="27">
        <f t="shared" ref="G79:I82" si="56">F79*0.1</f>
        <v>0</v>
      </c>
      <c r="H79" s="5"/>
      <c r="I79" s="27">
        <f t="shared" si="56"/>
        <v>0</v>
      </c>
    </row>
    <row r="80" spans="1:9" outlineLevel="1" x14ac:dyDescent="0.2">
      <c r="A80" s="14" t="s">
        <v>18</v>
      </c>
      <c r="B80" s="5"/>
      <c r="C80" s="27">
        <f t="shared" si="54"/>
        <v>0</v>
      </c>
      <c r="D80" s="5"/>
      <c r="E80" s="27">
        <f t="shared" si="55"/>
        <v>0</v>
      </c>
      <c r="F80" s="5"/>
      <c r="G80" s="27">
        <f t="shared" si="56"/>
        <v>0</v>
      </c>
      <c r="H80" s="5"/>
      <c r="I80" s="27">
        <f t="shared" si="56"/>
        <v>0</v>
      </c>
    </row>
    <row r="81" spans="1:9" outlineLevel="1" x14ac:dyDescent="0.2">
      <c r="A81" s="6" t="s">
        <v>14</v>
      </c>
      <c r="B81" s="5"/>
      <c r="C81" s="27">
        <f t="shared" si="54"/>
        <v>0</v>
      </c>
      <c r="D81" s="5"/>
      <c r="E81" s="27">
        <f t="shared" si="55"/>
        <v>0</v>
      </c>
      <c r="F81" s="5"/>
      <c r="G81" s="27">
        <f t="shared" si="56"/>
        <v>0</v>
      </c>
      <c r="H81" s="5"/>
      <c r="I81" s="27">
        <f t="shared" si="56"/>
        <v>0</v>
      </c>
    </row>
    <row r="82" spans="1:9" outlineLevel="1" x14ac:dyDescent="0.2">
      <c r="A82" s="14" t="s">
        <v>17</v>
      </c>
      <c r="B82" s="5"/>
      <c r="C82" s="27">
        <f t="shared" si="54"/>
        <v>0</v>
      </c>
      <c r="D82" s="5"/>
      <c r="E82" s="27">
        <f t="shared" si="55"/>
        <v>0</v>
      </c>
      <c r="F82" s="5"/>
      <c r="G82" s="27">
        <f t="shared" si="56"/>
        <v>0</v>
      </c>
      <c r="H82" s="5"/>
      <c r="I82" s="27">
        <f t="shared" si="56"/>
        <v>0</v>
      </c>
    </row>
    <row r="83" spans="1:9" ht="15" x14ac:dyDescent="0.25">
      <c r="A83" s="7" t="s">
        <v>9</v>
      </c>
      <c r="B83" s="26">
        <f t="shared" ref="B83:D83" si="57">100+SUM(C75:C82)*400</f>
        <v>100</v>
      </c>
      <c r="D83" s="26">
        <f t="shared" si="57"/>
        <v>100</v>
      </c>
      <c r="F83" s="26">
        <f t="shared" ref="F83:H83" si="58">100+SUM(G75:G82)*400</f>
        <v>100</v>
      </c>
      <c r="H83" s="26">
        <f t="shared" si="58"/>
        <v>100</v>
      </c>
    </row>
    <row r="85" spans="1:9" ht="15" x14ac:dyDescent="0.25">
      <c r="A85" s="7" t="s">
        <v>8</v>
      </c>
      <c r="B85" s="51" t="e">
        <f>0.85*B74+0.15*B83</f>
        <v>#DIV/0!</v>
      </c>
      <c r="C85" s="51"/>
      <c r="D85" s="51" t="e">
        <f t="shared" ref="D85" si="59">0.85*D74+0.15*D83</f>
        <v>#DIV/0!</v>
      </c>
      <c r="E85" s="51"/>
      <c r="F85" s="51" t="e">
        <f t="shared" ref="F85" si="60">0.85*F74+0.15*F83</f>
        <v>#DIV/0!</v>
      </c>
      <c r="G85" s="51"/>
      <c r="H85" s="28" t="e">
        <f t="shared" ref="H85" si="61">0.85*H74+0.15*H83</f>
        <v>#DIV/0!</v>
      </c>
      <c r="I85" s="28"/>
    </row>
    <row r="86" spans="1:9" ht="18" x14ac:dyDescent="0.25">
      <c r="A86" s="7" t="s">
        <v>7</v>
      </c>
      <c r="B86" s="52" t="e">
        <f>IF(B85&gt;=440,6,IF(B85&gt;=370,5,IF(B85&gt;=300,4,IF(B85&gt;=240,3,IF(B85&gt;=170,2,IF(B85&gt;=100,1,""))))))</f>
        <v>#DIV/0!</v>
      </c>
      <c r="C86" s="52"/>
      <c r="D86" s="52" t="e">
        <f>IF(D85&gt;=440,6,IF(D85&gt;=370,5,IF(D85&gt;=300,4,IF(D85&gt;=240,3,IF(D85&gt;=170,2,IF(D85&gt;=100,1,""))))))</f>
        <v>#DIV/0!</v>
      </c>
      <c r="E86" s="52"/>
      <c r="F86" s="52" t="e">
        <f t="shared" ref="F86" si="62">IF(F85&gt;=440,6,IF(F85&gt;=370,5,IF(F85&gt;=300,4,IF(F85&gt;=240,3,IF(F85&gt;=170,2,IF(F85&gt;=100,1,""))))))</f>
        <v>#DIV/0!</v>
      </c>
      <c r="G86" s="52"/>
      <c r="H86" s="29" t="e">
        <f t="shared" ref="H86" si="63">IF(H85&gt;=440,6,IF(H85&gt;=370,5,IF(H85&gt;=300,4,IF(H85&gt;=240,3,IF(H85&gt;=170,2,IF(H85&gt;=100,1,""))))))</f>
        <v>#DIV/0!</v>
      </c>
      <c r="I86" s="29"/>
    </row>
    <row r="87" spans="1:9" ht="32.25" customHeight="1" x14ac:dyDescent="0.2">
      <c r="A87" s="30" t="s">
        <v>6</v>
      </c>
      <c r="B87" s="50" t="e">
        <f>IF(B86=6,"Risque très faible",IF(B86=5,"Risque faible",IF(B86=4,"Risque moyen à faible",IF(B86=3,"Risque moyen à fort",IF(B86=2,"Risque conséquent",IF(B86=1,"Risque très important","Hors des classes de risque"))))))</f>
        <v>#DIV/0!</v>
      </c>
      <c r="C87" s="50"/>
      <c r="D87" s="50" t="e">
        <f>IF(D86=6,"Risque très faible",IF(D86=5,"Risque faible",IF(D86=4,"Risque moyen à faible",IF(D86=3,"Risque moyen à fort",IF(D86=2,"Risque conséquent",IF(D86=1,"Risque très important","Hors des classes de risque"))))))</f>
        <v>#DIV/0!</v>
      </c>
      <c r="E87" s="50"/>
      <c r="F87" s="50" t="e">
        <f>IF(F86=6,"Risque très faible",IF(F86=5,"Risque faible",IF(F86=4,"Risque moyen à faible",IF(F86=3,"Risque moyen à fort",IF(F86=2,"Risque conséquent",IF(F86=1,"Risque très important","Hors des classes de risque"))))))</f>
        <v>#DIV/0!</v>
      </c>
      <c r="G87" s="50"/>
      <c r="H87" s="50" t="e">
        <f>IF(H86=6,"Risque très faible",IF(H86=5,"Risque faible",IF(H86=4,"Risque moyen à faible",IF(H86=3,"Risque moyen à fort",IF(H86=2,"Risque conséquent",IF(H86=1,"Risque très important","Hors des classes de risque"))))))</f>
        <v>#DIV/0!</v>
      </c>
      <c r="I87" s="50"/>
    </row>
    <row r="88" spans="1:9" ht="15" x14ac:dyDescent="0.25">
      <c r="B88" s="26"/>
      <c r="C88" s="26"/>
      <c r="D88" s="26"/>
      <c r="E88" s="26"/>
      <c r="F88" s="26"/>
      <c r="G88" s="26"/>
      <c r="H88" s="26"/>
    </row>
    <row r="89" spans="1:9" ht="15" x14ac:dyDescent="0.25">
      <c r="A89" s="31" t="s">
        <v>21</v>
      </c>
      <c r="B89" s="32"/>
      <c r="C89" s="33"/>
      <c r="D89" s="32"/>
      <c r="E89" s="33"/>
      <c r="F89" s="32"/>
      <c r="G89" s="33"/>
      <c r="H89" s="32"/>
      <c r="I89" s="34"/>
    </row>
    <row r="90" spans="1:9" x14ac:dyDescent="0.2">
      <c r="A90" s="35" t="s">
        <v>4</v>
      </c>
      <c r="B90" s="36" t="e">
        <f>(B74+D74+F74)/3</f>
        <v>#DIV/0!</v>
      </c>
      <c r="C90" s="37"/>
      <c r="D90" s="38"/>
      <c r="E90" s="37"/>
      <c r="F90" s="38"/>
      <c r="G90" s="37"/>
      <c r="H90" s="38"/>
      <c r="I90" s="39"/>
    </row>
    <row r="91" spans="1:9" ht="18" x14ac:dyDescent="0.25">
      <c r="A91" s="35" t="s">
        <v>5</v>
      </c>
      <c r="B91" s="40" t="e">
        <f>IF(B90&gt;=440,6,IF(B90&gt;=370,5,IF(B90&gt;=300,4,IF(B90&gt;=240,3,IF(B90&gt;=170,2,IF(B90&gt;=100,1,""))))))</f>
        <v>#DIV/0!</v>
      </c>
      <c r="C91" s="41"/>
      <c r="D91" s="38"/>
      <c r="E91" s="37"/>
      <c r="F91" s="38"/>
      <c r="G91" s="37"/>
      <c r="H91" s="38"/>
      <c r="I91" s="39"/>
    </row>
    <row r="92" spans="1:9" ht="18" x14ac:dyDescent="0.25">
      <c r="A92" s="42" t="s">
        <v>20</v>
      </c>
      <c r="B92" s="43" t="e">
        <f>B91</f>
        <v>#DIV/0!</v>
      </c>
      <c r="C92" s="44"/>
      <c r="D92" s="45"/>
      <c r="E92" s="44"/>
      <c r="F92" s="45"/>
      <c r="G92" s="44"/>
      <c r="H92" s="45"/>
      <c r="I92" s="46"/>
    </row>
  </sheetData>
  <sheetProtection sheet="1" objects="1" scenarios="1"/>
  <mergeCells count="11">
    <mergeCell ref="A1:I1"/>
    <mergeCell ref="B87:C87"/>
    <mergeCell ref="D87:E87"/>
    <mergeCell ref="F87:G87"/>
    <mergeCell ref="H87:I87"/>
    <mergeCell ref="B85:C85"/>
    <mergeCell ref="D85:E85"/>
    <mergeCell ref="F85:G85"/>
    <mergeCell ref="B86:C86"/>
    <mergeCell ref="D86:E86"/>
    <mergeCell ref="F86:G86"/>
  </mergeCells>
  <conditionalFormatting sqref="B92">
    <cfRule type="iconSet" priority="1">
      <iconSet showValue="0">
        <cfvo type="percent" val="0"/>
        <cfvo type="num" val="2"/>
        <cfvo type="num" val="4"/>
      </iconSet>
    </cfRule>
  </conditionalFormatting>
  <pageMargins left="0.47244094488188981" right="0.43307086614173229" top="0.35433070866141736" bottom="0.27559055118110237" header="0.31496062992125984" footer="0.19685039370078741"/>
  <pageSetup paperSize="9" scale="77" orientation="portrait" r:id="rId1"/>
  <headerFooter>
    <oddFooter>&amp;L&amp;8&amp;F, &amp;D &amp;T&amp;R&amp;8Seite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suissemelio Rating</vt:lpstr>
      <vt:lpstr>BudgetDetails</vt:lpstr>
      <vt:lpstr>'suissemelio Rating'!Druckbereich</vt:lpstr>
      <vt:lpstr>'suissemelio Rating'!Drucktitel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</dc:creator>
  <cp:lastModifiedBy>Stäuble Michael BLW</cp:lastModifiedBy>
  <cp:lastPrinted>2017-11-23T11:22:18Z</cp:lastPrinted>
  <dcterms:created xsi:type="dcterms:W3CDTF">2017-11-23T06:44:17Z</dcterms:created>
  <dcterms:modified xsi:type="dcterms:W3CDTF">2018-11-20T15:57:57Z</dcterms:modified>
</cp:coreProperties>
</file>